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9E38D3-FF6C-492A-A525-F1D46F289D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IJA" sheetId="1" r:id="rId1"/>
    <sheet name="FIKSNA TELEFONIJA" sheetId="2" r:id="rId2"/>
    <sheet name="MOBILNA TELEFONIJ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G20" i="2"/>
  <c r="G16" i="2"/>
  <c r="G17" i="2"/>
  <c r="E48" i="2"/>
  <c r="E49" i="2" s="1"/>
  <c r="F55" i="2"/>
  <c r="F56" i="2"/>
  <c r="F54" i="2"/>
  <c r="F10" i="3"/>
  <c r="F8" i="3"/>
  <c r="F9" i="3"/>
  <c r="F25" i="3"/>
  <c r="F26" i="3" s="1"/>
  <c r="B31" i="3" s="1"/>
  <c r="B17" i="1" s="1"/>
  <c r="F17" i="3"/>
  <c r="F18" i="3"/>
  <c r="F7" i="3"/>
  <c r="F38" i="2"/>
  <c r="F39" i="2"/>
  <c r="F40" i="2"/>
  <c r="F32" i="2"/>
  <c r="F33" i="2"/>
  <c r="F34" i="2"/>
  <c r="F35" i="2"/>
  <c r="F28" i="2"/>
  <c r="F29" i="2"/>
  <c r="G18" i="2"/>
  <c r="G19" i="2"/>
  <c r="F7" i="2"/>
  <c r="F8" i="2"/>
  <c r="F9" i="2"/>
  <c r="F10" i="2"/>
  <c r="F6" i="2"/>
  <c r="F16" i="3"/>
  <c r="F6" i="3"/>
  <c r="F42" i="2"/>
  <c r="F37" i="2"/>
  <c r="F31" i="2"/>
  <c r="G21" i="2" l="1"/>
  <c r="B61" i="2" s="1"/>
  <c r="B13" i="1" s="1"/>
  <c r="F11" i="3"/>
  <c r="B29" i="3" s="1"/>
  <c r="F19" i="3"/>
  <c r="B30" i="3" s="1"/>
  <c r="B7" i="1" s="1"/>
  <c r="F57" i="2"/>
  <c r="B64" i="2" s="1"/>
  <c r="B15" i="1" s="1"/>
  <c r="F43" i="2"/>
  <c r="B62" i="2" s="1"/>
  <c r="B14" i="1" s="1"/>
  <c r="F11" i="2"/>
  <c r="B60" i="2" s="1"/>
  <c r="B63" i="2"/>
  <c r="B6" i="1" s="1"/>
  <c r="B5" i="1" l="1"/>
  <c r="B8" i="1" s="1"/>
  <c r="B65" i="2"/>
  <c r="B32" i="3"/>
  <c r="B16" i="1"/>
  <c r="B18" i="1" s="1"/>
  <c r="B19" i="1" l="1"/>
  <c r="B20" i="1" s="1"/>
  <c r="B21" i="1" l="1"/>
</calcChain>
</file>

<file path=xl/sharedStrings.xml><?xml version="1.0" encoding="utf-8"?>
<sst xmlns="http://schemas.openxmlformats.org/spreadsheetml/2006/main" count="187" uniqueCount="115">
  <si>
    <t>USLUGA</t>
  </si>
  <si>
    <t>Jed.Mjere</t>
  </si>
  <si>
    <t>Jedinična cijena</t>
  </si>
  <si>
    <t>Mjesečna količina</t>
  </si>
  <si>
    <t>Ukupno 
(bez PDV-a)</t>
  </si>
  <si>
    <t>Jednokratne naknade</t>
  </si>
  <si>
    <t>a</t>
  </si>
  <si>
    <t xml:space="preserve">b </t>
  </si>
  <si>
    <t>c = a * b</t>
  </si>
  <si>
    <t>kom</t>
  </si>
  <si>
    <t>Ukupno bez PDV-a</t>
  </si>
  <si>
    <t>Broj 
mjeseci</t>
  </si>
  <si>
    <t>Mjesečne naknade</t>
  </si>
  <si>
    <t>c</t>
  </si>
  <si>
    <t>d = a * b * c</t>
  </si>
  <si>
    <t>Najam routera</t>
  </si>
  <si>
    <t>Port forward</t>
  </si>
  <si>
    <t>UKUPNO:</t>
  </si>
  <si>
    <t>OPIS</t>
  </si>
  <si>
    <t xml:space="preserve">UKUPNO </t>
  </si>
  <si>
    <t>JEDNOKRATNI TROŠKOVI  TELEFONIJE</t>
  </si>
  <si>
    <t>1. Jednokratna naknada za govorne usluge u nepokretnoj mreži</t>
  </si>
  <si>
    <t>2.  Jednokratna naknada - Internet pristup</t>
  </si>
  <si>
    <t>3.. Mobilni uređaji</t>
  </si>
  <si>
    <t>UKUPNI JEDNOKRATNI TROŠKOVI</t>
  </si>
  <si>
    <t>UKUPNO ZA 24 MJESECA</t>
  </si>
  <si>
    <t>MJESEČNI TROŠKOVI  TELEFONIJE</t>
  </si>
  <si>
    <t>1. Mjesečna naknada javne govorne usluge u nepokretnoj mreži</t>
  </si>
  <si>
    <t>2. Usluga poziva javne govorne usluge u nepokretnoj mreži</t>
  </si>
  <si>
    <t>3. Mjesečne naknade - Internet pristup</t>
  </si>
  <si>
    <t>4. Mjesečne naknade usluga u mobilnoj telefoniji</t>
  </si>
  <si>
    <t>UKUPNO MJESEČNI TROŠKOVI</t>
  </si>
  <si>
    <t>UKUPNO ZA JEDNOKRATNE I MJESEČNE NAKNADE, POZIVE I DODATNE USLUGE U FIKSNOJ I MOBILNOJ TELEFONIJI  BEZ PDV-a</t>
  </si>
  <si>
    <t>UKUPNO ZA JEDNOKRATNE I MJESEČNE NAKNADE, POZIVE I DODATNE USLUGE U FIKSNOJ I MOBILNOJ TELEFONIJI  S PDV-om</t>
  </si>
  <si>
    <t>1. TROŠKOVNIK FIKSNE TELEFONIJE</t>
  </si>
  <si>
    <t>1.1 Jednokratna naknada govorne usluge u nepokretnoj mreži</t>
  </si>
  <si>
    <t>Broj 
priključaka</t>
  </si>
  <si>
    <t>Broj 
kanala</t>
  </si>
  <si>
    <t>Ukupna cijena 
(bez PDV-a)</t>
  </si>
  <si>
    <t>d = a* b *c</t>
  </si>
  <si>
    <t>ISDN PRA</t>
  </si>
  <si>
    <t>priključak</t>
  </si>
  <si>
    <t>ISDN BRA</t>
  </si>
  <si>
    <t>Cloud fax</t>
  </si>
  <si>
    <t>komada</t>
  </si>
  <si>
    <t>Prolazno biranje DDI</t>
  </si>
  <si>
    <t>broj</t>
  </si>
  <si>
    <t>POTS</t>
  </si>
  <si>
    <t>UKUPNO</t>
  </si>
  <si>
    <t>1.2.  Mjesečna naknada govorne usluge u nepokretnoj mreži</t>
  </si>
  <si>
    <t>d</t>
  </si>
  <si>
    <t>1.3. Usluge poziva govorne usluge u nepokretnoj mreži</t>
  </si>
  <si>
    <t>Broj mjeseci</t>
  </si>
  <si>
    <t xml:space="preserve">Govorni servis - Nacionalni pozivi </t>
  </si>
  <si>
    <t>Pozivi prema fiksnim mrežama</t>
  </si>
  <si>
    <t>minuta</t>
  </si>
  <si>
    <t>Pozivi prema mobilnim mrežama</t>
  </si>
  <si>
    <t>Pozivi prema VPN mreži</t>
  </si>
  <si>
    <t>Europa 1</t>
  </si>
  <si>
    <t>Europa 2</t>
  </si>
  <si>
    <t>Europa 3</t>
  </si>
  <si>
    <t>Svijet 1</t>
  </si>
  <si>
    <t>Svijet 2</t>
  </si>
  <si>
    <t>Govorni servis - Zemlje čije se cijene poziva prema pokretnim mrežama razlikuju od cijene poziva prema nepokretnim mrežama</t>
  </si>
  <si>
    <t>Europa Mobilna 1</t>
  </si>
  <si>
    <t>Europa Mobilna 2</t>
  </si>
  <si>
    <t>Europa Mobilna 3</t>
  </si>
  <si>
    <t>Europa Mobilna 4</t>
  </si>
  <si>
    <t>Uspostava poziva</t>
  </si>
  <si>
    <t>količina
poziva</t>
  </si>
  <si>
    <t>1.4  Jednokratna naknada - Internet pristup</t>
  </si>
  <si>
    <t>1.5 Mjesečne naknade - Internet pristup</t>
  </si>
  <si>
    <t>2.1  Mjesečne naknade usluga u mobilnoj telefoniji</t>
  </si>
  <si>
    <t xml:space="preserve">BROJ KORISNIKA </t>
  </si>
  <si>
    <t>BROJ MJESECI</t>
  </si>
  <si>
    <t>6 = 2 x (3-4) x 5</t>
  </si>
  <si>
    <t>UKUPNO 1:</t>
  </si>
  <si>
    <t>UKUPNO 2:</t>
  </si>
  <si>
    <t>Mobilni uređaji (navesti proizvođača i model)</t>
  </si>
  <si>
    <t>KOLIČINA</t>
  </si>
  <si>
    <t>4 = 2 x 3</t>
  </si>
  <si>
    <t xml:space="preserve">Uređaj TIP 1* </t>
  </si>
  <si>
    <t xml:space="preserve">Uređaj TIP 2** </t>
  </si>
  <si>
    <t xml:space="preserve">Uređaj TIP 3*** </t>
  </si>
  <si>
    <t>UKUPNO 3:</t>
  </si>
  <si>
    <t xml:space="preserve">KOLIČINA (broj - mjesečna potrošnja) </t>
  </si>
  <si>
    <t>5 = 2 x 3 x 4</t>
  </si>
  <si>
    <t>Naknada za  korištenje mreže</t>
  </si>
  <si>
    <t>e =b * c * d</t>
  </si>
  <si>
    <t>Internet pristup min brzine 75 Mbps / 10Mbps</t>
  </si>
  <si>
    <t>Internet pristup min brzine 75 Mbps / 10 Mbps</t>
  </si>
  <si>
    <t>Jedinična
 cijena (EUR)</t>
  </si>
  <si>
    <t>Jedinična 
cijena (EUR)</t>
  </si>
  <si>
    <t>Jedinična cijena bez PDV-a (EUR/min)</t>
  </si>
  <si>
    <t>2.2  Mobilni uređaji</t>
  </si>
  <si>
    <t>2.3 Naknada za korištenje mreže</t>
  </si>
  <si>
    <t>CIJENA MJESEČNE NAKNADE (EUR)</t>
  </si>
  <si>
    <t>Popust na iznos mjesečne naknade (EUR)</t>
  </si>
  <si>
    <t>UKUPNA CIJENA (EUR)</t>
  </si>
  <si>
    <t>JEDINIČNA CIJENA (EUR)</t>
  </si>
  <si>
    <t>JEDINIČNA CIJENA (EUR/kom.)</t>
  </si>
  <si>
    <t>5. Mjesečne naknade za korištenje mreže</t>
  </si>
  <si>
    <t xml:space="preserve">* Uređaj TIP 1                                                               Pametni telefon, Frekvencijsko područje: GSM/UMTS/LTE/5G                                                        Zaslon: min. 6.1 “, min. rezlučivost 1179x2556  pixela, tehologija ekrana min. Super Retina XDR,                                                               Kamera: min. 48.0 MP glavna                                                                                                    Prijenos podataka: GSM, EDGE UMTS, HSUPA, LTE                                                                                        Integrirani diskovni prostor: min. 128 GB               Procesor: A18                                                          Operativni sustav: min IOS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</si>
  <si>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*** Uređaj TIP 3                                           Pametni telefon, Frekvencijsko područje GSM/UMTS/LTE Zaslon: min. 6.56“, min. rezlučivost zaslona 720x1612 pixela, tehnologija ekrana min. IPS LCD                                                               Kamera: min. 16.0 MP glavna,                                                                                                      Sistemska memorija: min. 4000 MB                                            Integrirani diskovni prostor: min. 64 GB                                           Procesor: min. Octacore 1.6 GHZ                    Baterija: min. 5000 mAh                                        Operativni sustav: min Andriod 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</si>
  <si>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Mjesečna naknada za govornu uslugu s uključenom VPN uslugom, neograničenim pozivima prema svim fiksnim i mobilnim mrežama u HR, neograničenim SMS porukama u RH, 100 GB  podatkovnog prometa u RH, 60 minuta međunarodnih poziva prema EEA, 120 minuta za pozive prema inozemstvu i iz roaminga - izvan EEA zemalja s uključenih 500 MB podaktvnog prometa u roamingu, odnosno izvan EEA zemalja,  5G brzina</t>
  </si>
  <si>
    <t>Mjesečna naknada za govornu uslugu s uključenom VPN uslugom, neograničenim pozivima prema svim fiksnim i mobilnim mrežama u HR, neograničenim SMS porukama prema svim mrežama u RH, 65 GB  podatkovnog prometa u RH, 5G brzina</t>
  </si>
  <si>
    <t xml:space="preserve">** Uređaj TIP 2                                          Pametni telefon, Frekvencijsko područje: GSM/UMTS/LTE/5G                                                         Zaslon: min. 6.7“, min. rezlučivost 1080x2412 pixela, tip zaslona AMOLED                                                          Kamera: min. 108 MP glavna,                                                                                                            Sistemska memorija: min. 8000 MB                      Integrirani diskovni prostor: min. 128 GB               Procesor: min. Octacore 2.4 GHz                      Baterija: min. 4500 mAh                                        Operativni sustav: min Andriod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</si>
  <si>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Mjesečna naknada za govornu uslugu s uključenom VPN uslugom, neograničeni pozivi prema mobilnoj i fiksnoj mreži ponuditelja, 500 min i 500 SMS poruka prema svim mobilnim i fiksnim mrežama u HR, 12 GB podatkovnog prometa u RH,  5G brzina</t>
  </si>
  <si>
    <t>Mjesečna naknada za govornu uslugu s uključenom VPN uslugom, 100 minuta i 100 SMS poruka prema svim fiksnim i mobilnim mrežama u RH, 1 GB podaktovnog prometa u RH,  5G brzina</t>
  </si>
  <si>
    <t>Mjesečna naknada za podaktovnu uslugu(mobilni Internet) s uključenih 2 GB podaktovnog prometa u RH,  5G brzina</t>
  </si>
  <si>
    <t>REKAPITULACIJA TROŠKOVA FIKSNE I MOBILNE TELEFONIJE</t>
  </si>
  <si>
    <t>U ____________________, dana__________ 2025. godine</t>
  </si>
  <si>
    <t>Potpis i pečat odgovorne osobe ponuditelja: ______________________________________________</t>
  </si>
  <si>
    <t xml:space="preserve">IZNOS PDV </t>
  </si>
  <si>
    <t>2. TROŠKOVNIK MOBILNE TELEFONIJE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</si>
</sst>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0" fillId="0" borderId="7" xfId="0" applyFont="1" applyBorder="1"/>
    <xf numFmtId="0" fontId="3" fillId="2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/>
    <xf numFmtId="0" fontId="1" fillId="0" borderId="7" xfId="0" applyFont="1" applyBorder="1" applyAlignment="1">
      <alignment vertical="center"/>
    </xf>
    <xf numFmtId="0" fontId="1" fillId="0" borderId="16" xfId="0" applyFont="1" applyBorder="1" applyAlignment="1"/>
    <xf numFmtId="0" fontId="1" fillId="0" borderId="3" xfId="0" applyFont="1" applyBorder="1" applyAlignment="1"/>
    <xf numFmtId="0" fontId="0" fillId="0" borderId="17" xfId="0" applyBorder="1" applyAlignment="1"/>
    <xf numFmtId="0" fontId="0" fillId="0" borderId="0" xfId="0" applyFont="1"/>
    <xf numFmtId="0" fontId="6" fillId="2" borderId="18" xfId="1" applyFont="1" applyFill="1" applyBorder="1" applyAlignment="1">
      <alignment horizontal="left" vertical="center"/>
    </xf>
    <xf numFmtId="0" fontId="1" fillId="0" borderId="0" xfId="0" applyFont="1" applyBorder="1" applyAlignment="1"/>
    <xf numFmtId="164" fontId="1" fillId="0" borderId="0" xfId="0" applyNumberFormat="1" applyFont="1" applyBorder="1" applyAlignment="1"/>
    <xf numFmtId="0" fontId="1" fillId="0" borderId="19" xfId="0" applyFont="1" applyBorder="1" applyAlignment="1"/>
    <xf numFmtId="0" fontId="0" fillId="0" borderId="20" xfId="0" applyBorder="1" applyAlignment="1"/>
    <xf numFmtId="0" fontId="6" fillId="2" borderId="1" xfId="1" applyFont="1" applyFill="1" applyBorder="1" applyAlignment="1">
      <alignment horizontal="left" vertical="center"/>
    </xf>
    <xf numFmtId="164" fontId="0" fillId="0" borderId="0" xfId="0" applyNumberFormat="1"/>
    <xf numFmtId="0" fontId="1" fillId="0" borderId="7" xfId="0" applyFont="1" applyBorder="1" applyAlignment="1">
      <alignment wrapText="1"/>
    </xf>
    <xf numFmtId="0" fontId="0" fillId="0" borderId="7" xfId="0" applyBorder="1" applyAlignment="1"/>
    <xf numFmtId="0" fontId="0" fillId="0" borderId="7" xfId="0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22" xfId="0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Border="1"/>
    <xf numFmtId="164" fontId="0" fillId="0" borderId="2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23" xfId="0" applyFont="1" applyBorder="1"/>
    <xf numFmtId="0" fontId="4" fillId="2" borderId="5" xfId="1" applyFont="1" applyFill="1" applyBorder="1" applyAlignment="1">
      <alignment horizontal="right" vertical="center"/>
    </xf>
    <xf numFmtId="3" fontId="6" fillId="0" borderId="0" xfId="1" applyNumberFormat="1" applyFont="1" applyAlignment="1"/>
    <xf numFmtId="0" fontId="6" fillId="0" borderId="0" xfId="1" applyFont="1" applyAlignment="1"/>
    <xf numFmtId="0" fontId="5" fillId="0" borderId="0" xfId="1" applyFont="1"/>
    <xf numFmtId="0" fontId="5" fillId="0" borderId="0" xfId="1" applyFont="1" applyAlignment="1"/>
    <xf numFmtId="3" fontId="5" fillId="0" borderId="0" xfId="1" applyNumberFormat="1" applyFont="1" applyAlignment="1"/>
    <xf numFmtId="0" fontId="7" fillId="0" borderId="0" xfId="1" applyFont="1"/>
    <xf numFmtId="3" fontId="3" fillId="0" borderId="0" xfId="1" applyNumberFormat="1" applyFont="1"/>
    <xf numFmtId="0" fontId="3" fillId="0" borderId="0" xfId="1" applyFont="1"/>
    <xf numFmtId="0" fontId="3" fillId="2" borderId="18" xfId="1" applyFont="1" applyFill="1" applyBorder="1" applyAlignment="1">
      <alignment horizontal="center" vertical="center"/>
    </xf>
    <xf numFmtId="3" fontId="3" fillId="2" borderId="18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3" fontId="3" fillId="2" borderId="1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" fontId="3" fillId="0" borderId="30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/>
    </xf>
    <xf numFmtId="4" fontId="3" fillId="2" borderId="18" xfId="1" applyNumberFormat="1" applyFont="1" applyFill="1" applyBorder="1" applyAlignment="1">
      <alignment horizontal="center" vertical="center"/>
    </xf>
    <xf numFmtId="4" fontId="7" fillId="0" borderId="33" xfId="1" applyNumberFormat="1" applyFont="1" applyFill="1" applyBorder="1" applyAlignment="1">
      <alignment horizontal="right" vertical="center"/>
    </xf>
    <xf numFmtId="4" fontId="7" fillId="3" borderId="33" xfId="1" applyNumberFormat="1" applyFont="1" applyFill="1" applyBorder="1" applyAlignment="1" applyProtection="1">
      <alignment vertical="center"/>
      <protection locked="0"/>
    </xf>
    <xf numFmtId="4" fontId="7" fillId="0" borderId="0" xfId="1" applyNumberFormat="1" applyFont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top" wrapText="1"/>
    </xf>
    <xf numFmtId="4" fontId="7" fillId="0" borderId="28" xfId="1" applyNumberFormat="1" applyFont="1" applyBorder="1" applyAlignment="1"/>
    <xf numFmtId="0" fontId="3" fillId="0" borderId="28" xfId="1" applyFont="1" applyBorder="1" applyAlignment="1"/>
    <xf numFmtId="4" fontId="3" fillId="0" borderId="30" xfId="1" applyNumberFormat="1" applyFont="1" applyBorder="1" applyAlignment="1">
      <alignment vertical="center"/>
    </xf>
    <xf numFmtId="4" fontId="7" fillId="0" borderId="38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3" fillId="0" borderId="32" xfId="1" applyFont="1" applyBorder="1" applyAlignment="1">
      <alignment vertical="center"/>
    </xf>
    <xf numFmtId="0" fontId="7" fillId="2" borderId="18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4" fontId="7" fillId="0" borderId="0" xfId="1" applyNumberFormat="1" applyFont="1" applyBorder="1" applyAlignment="1"/>
    <xf numFmtId="3" fontId="7" fillId="0" borderId="0" xfId="1" applyNumberFormat="1" applyFont="1"/>
    <xf numFmtId="3" fontId="5" fillId="0" borderId="0" xfId="1" applyNumberFormat="1" applyFont="1"/>
    <xf numFmtId="4" fontId="5" fillId="0" borderId="0" xfId="1" applyNumberFormat="1" applyFont="1"/>
    <xf numFmtId="0" fontId="0" fillId="4" borderId="2" xfId="0" applyFont="1" applyFill="1" applyBorder="1"/>
    <xf numFmtId="0" fontId="0" fillId="4" borderId="7" xfId="0" applyFont="1" applyFill="1" applyBorder="1" applyAlignment="1">
      <alignment horizontal="center"/>
    </xf>
    <xf numFmtId="1" fontId="0" fillId="4" borderId="7" xfId="0" applyNumberFormat="1" applyFont="1" applyFill="1" applyBorder="1" applyAlignment="1">
      <alignment horizontal="center"/>
    </xf>
    <xf numFmtId="0" fontId="0" fillId="4" borderId="0" xfId="0" applyFont="1" applyFill="1"/>
    <xf numFmtId="0" fontId="0" fillId="4" borderId="22" xfId="0" applyFont="1" applyFill="1" applyBorder="1"/>
    <xf numFmtId="0" fontId="0" fillId="4" borderId="0" xfId="0" applyFont="1" applyFill="1" applyBorder="1"/>
    <xf numFmtId="0" fontId="8" fillId="0" borderId="22" xfId="0" applyFont="1" applyBorder="1"/>
    <xf numFmtId="0" fontId="0" fillId="0" borderId="7" xfId="0" applyBorder="1" applyAlignment="1">
      <alignment wrapText="1"/>
    </xf>
    <xf numFmtId="4" fontId="3" fillId="0" borderId="7" xfId="1" applyNumberFormat="1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7" xfId="0" applyNumberFormat="1" applyBorder="1" applyAlignment="1"/>
    <xf numFmtId="165" fontId="6" fillId="2" borderId="18" xfId="1" applyNumberFormat="1" applyFont="1" applyFill="1" applyBorder="1" applyAlignment="1">
      <alignment horizontal="right" vertical="center"/>
    </xf>
    <xf numFmtId="165" fontId="0" fillId="0" borderId="21" xfId="0" applyNumberFormat="1" applyBorder="1" applyAlignment="1"/>
    <xf numFmtId="165" fontId="6" fillId="2" borderId="1" xfId="1" applyNumberFormat="1" applyFont="1" applyFill="1" applyBorder="1" applyAlignment="1">
      <alignment horizontal="right" vertical="center"/>
    </xf>
    <xf numFmtId="165" fontId="1" fillId="0" borderId="7" xfId="0" applyNumberFormat="1" applyFont="1" applyBorder="1" applyAlignment="1">
      <alignment vertical="center"/>
    </xf>
    <xf numFmtId="165" fontId="0" fillId="4" borderId="7" xfId="0" applyNumberFormat="1" applyFont="1" applyFill="1" applyBorder="1" applyAlignment="1">
      <alignment horizontal="center"/>
    </xf>
    <xf numFmtId="4" fontId="3" fillId="4" borderId="30" xfId="1" applyNumberFormat="1" applyFont="1" applyFill="1" applyBorder="1" applyAlignment="1">
      <alignment vertical="center" wrapText="1"/>
    </xf>
    <xf numFmtId="3" fontId="3" fillId="4" borderId="35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3" fillId="4" borderId="19" xfId="1" applyNumberFormat="1" applyFont="1" applyFill="1" applyBorder="1" applyAlignment="1">
      <alignment vertical="center"/>
    </xf>
    <xf numFmtId="3" fontId="3" fillId="4" borderId="7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6" fontId="0" fillId="0" borderId="7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/>
    <xf numFmtId="0" fontId="1" fillId="5" borderId="7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166" fontId="3" fillId="0" borderId="31" xfId="1" applyNumberFormat="1" applyFont="1" applyBorder="1" applyAlignment="1" applyProtection="1">
      <alignment vertical="center"/>
      <protection locked="0"/>
    </xf>
    <xf numFmtId="166" fontId="3" fillId="0" borderId="7" xfId="1" applyNumberFormat="1" applyFont="1" applyBorder="1" applyAlignment="1" applyProtection="1">
      <alignment vertical="center"/>
      <protection locked="0"/>
    </xf>
    <xf numFmtId="166" fontId="7" fillId="3" borderId="5" xfId="1" applyNumberFormat="1" applyFont="1" applyFill="1" applyBorder="1" applyAlignment="1" applyProtection="1">
      <alignment vertical="center"/>
      <protection locked="0"/>
    </xf>
    <xf numFmtId="166" fontId="3" fillId="0" borderId="19" xfId="1" applyNumberFormat="1" applyFont="1" applyBorder="1" applyAlignment="1" applyProtection="1">
      <alignment vertical="center"/>
      <protection locked="0"/>
    </xf>
    <xf numFmtId="166" fontId="7" fillId="3" borderId="18" xfId="1" applyNumberFormat="1" applyFont="1" applyFill="1" applyBorder="1" applyAlignment="1" applyProtection="1">
      <alignment vertical="center"/>
      <protection locked="0"/>
    </xf>
    <xf numFmtId="166" fontId="3" fillId="0" borderId="35" xfId="1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166" fontId="3" fillId="0" borderId="7" xfId="1" applyNumberFormat="1" applyFont="1" applyBorder="1" applyAlignment="1">
      <alignment vertical="center"/>
    </xf>
    <xf numFmtId="166" fontId="3" fillId="0" borderId="24" xfId="1" applyNumberFormat="1" applyFont="1" applyBorder="1" applyAlignment="1">
      <alignment horizontal="right" vertical="center"/>
    </xf>
    <xf numFmtId="166" fontId="3" fillId="0" borderId="25" xfId="1" applyNumberFormat="1" applyFont="1" applyBorder="1" applyAlignment="1">
      <alignment horizontal="right" vertical="center"/>
    </xf>
    <xf numFmtId="166" fontId="3" fillId="0" borderId="26" xfId="1" applyNumberFormat="1" applyFont="1" applyBorder="1" applyAlignment="1">
      <alignment horizontal="right" vertical="center"/>
    </xf>
    <xf numFmtId="166" fontId="7" fillId="0" borderId="27" xfId="1" applyNumberFormat="1" applyFont="1" applyBorder="1" applyAlignment="1">
      <alignment horizontal="right" vertical="center"/>
    </xf>
    <xf numFmtId="166" fontId="7" fillId="0" borderId="28" xfId="1" applyNumberFormat="1" applyFont="1" applyBorder="1" applyAlignment="1">
      <alignment horizontal="right" vertical="center"/>
    </xf>
    <xf numFmtId="166" fontId="7" fillId="0" borderId="29" xfId="1" applyNumberFormat="1" applyFont="1" applyBorder="1" applyAlignment="1">
      <alignment horizontal="right" vertical="center"/>
    </xf>
    <xf numFmtId="0" fontId="4" fillId="2" borderId="1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/>
    </xf>
    <xf numFmtId="4" fontId="7" fillId="2" borderId="5" xfId="1" applyNumberFormat="1" applyFont="1" applyFill="1" applyBorder="1" applyAlignment="1">
      <alignment horizontal="right" vertical="center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left"/>
    </xf>
    <xf numFmtId="0" fontId="3" fillId="0" borderId="35" xfId="1" applyFont="1" applyBorder="1" applyAlignment="1"/>
    <xf numFmtId="4" fontId="7" fillId="2" borderId="27" xfId="1" applyNumberFormat="1" applyFont="1" applyFill="1" applyBorder="1" applyAlignment="1">
      <alignment horizontal="right" vertical="center"/>
    </xf>
    <xf numFmtId="4" fontId="7" fillId="2" borderId="28" xfId="1" applyNumberFormat="1" applyFont="1" applyFill="1" applyBorder="1" applyAlignment="1">
      <alignment horizontal="right" vertical="center"/>
    </xf>
    <xf numFmtId="0" fontId="3" fillId="0" borderId="28" xfId="1" applyFont="1" applyBorder="1" applyAlignment="1">
      <alignment horizontal="right" vertical="center"/>
    </xf>
    <xf numFmtId="0" fontId="3" fillId="0" borderId="29" xfId="1" applyFont="1" applyBorder="1" applyAlignment="1">
      <alignment horizontal="right" vertical="center"/>
    </xf>
    <xf numFmtId="0" fontId="3" fillId="4" borderId="33" xfId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166" fontId="3" fillId="0" borderId="2" xfId="1" applyNumberFormat="1" applyFont="1" applyBorder="1" applyAlignment="1">
      <alignment vertical="center"/>
    </xf>
    <xf numFmtId="166" fontId="3" fillId="0" borderId="3" xfId="1" applyNumberFormat="1" applyFont="1" applyBorder="1" applyAlignment="1">
      <alignment vertical="center"/>
    </xf>
    <xf numFmtId="166" fontId="3" fillId="0" borderId="11" xfId="1" applyNumberFormat="1" applyFont="1" applyBorder="1" applyAlignment="1">
      <alignment vertical="center"/>
    </xf>
    <xf numFmtId="166" fontId="3" fillId="0" borderId="12" xfId="1" applyNumberFormat="1" applyFont="1" applyBorder="1" applyAlignment="1">
      <alignment vertical="center"/>
    </xf>
    <xf numFmtId="166" fontId="3" fillId="0" borderId="13" xfId="1" applyNumberFormat="1" applyFont="1" applyBorder="1" applyAlignment="1">
      <alignment vertical="center"/>
    </xf>
    <xf numFmtId="166" fontId="3" fillId="0" borderId="14" xfId="1" applyNumberFormat="1" applyFont="1" applyBorder="1" applyAlignment="1">
      <alignment vertical="center"/>
    </xf>
    <xf numFmtId="166" fontId="7" fillId="0" borderId="8" xfId="1" applyNumberFormat="1" applyFont="1" applyBorder="1" applyAlignment="1">
      <alignment horizontal="right" vertical="center"/>
    </xf>
    <xf numFmtId="166" fontId="7" fillId="0" borderId="9" xfId="1" applyNumberFormat="1" applyFont="1" applyBorder="1" applyAlignment="1">
      <alignment horizontal="right" vertical="center"/>
    </xf>
    <xf numFmtId="166" fontId="7" fillId="0" borderId="15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4" fontId="3" fillId="2" borderId="15" xfId="1" applyNumberFormat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vertical="center"/>
    </xf>
    <xf numFmtId="3" fontId="3" fillId="4" borderId="36" xfId="1" applyNumberFormat="1" applyFont="1" applyFill="1" applyBorder="1" applyAlignment="1">
      <alignment horizontal="center" vertical="center"/>
    </xf>
    <xf numFmtId="3" fontId="3" fillId="4" borderId="37" xfId="1" applyNumberFormat="1" applyFont="1" applyFill="1" applyBorder="1" applyAlignment="1">
      <alignment horizontal="center" vertical="center"/>
    </xf>
    <xf numFmtId="4" fontId="7" fillId="2" borderId="18" xfId="1" applyNumberFormat="1" applyFont="1" applyFill="1" applyBorder="1" applyAlignment="1">
      <alignment horizontal="right" vertical="center"/>
    </xf>
    <xf numFmtId="0" fontId="3" fillId="4" borderId="0" xfId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E16" sqref="E15:E16"/>
    </sheetView>
  </sheetViews>
  <sheetFormatPr defaultRowHeight="15" x14ac:dyDescent="0.25"/>
  <cols>
    <col min="1" max="1" width="90.28515625" customWidth="1"/>
    <col min="2" max="2" width="23" bestFit="1" customWidth="1"/>
    <col min="4" max="4" width="7.28515625" customWidth="1"/>
    <col min="6" max="6" width="11.7109375" bestFit="1" customWidth="1"/>
    <col min="8" max="8" width="10.7109375" bestFit="1" customWidth="1"/>
  </cols>
  <sheetData>
    <row r="1" spans="1:2" ht="18.75" x14ac:dyDescent="0.3">
      <c r="A1" s="103" t="s">
        <v>110</v>
      </c>
      <c r="B1" s="7"/>
    </row>
    <row r="3" spans="1:2" ht="21.75" customHeight="1" x14ac:dyDescent="0.25">
      <c r="A3" s="106" t="s">
        <v>18</v>
      </c>
      <c r="B3" s="107" t="s">
        <v>19</v>
      </c>
    </row>
    <row r="4" spans="1:2" ht="15" customHeight="1" x14ac:dyDescent="0.25">
      <c r="A4" s="9" t="s">
        <v>20</v>
      </c>
      <c r="B4" s="10"/>
    </row>
    <row r="5" spans="1:2" x14ac:dyDescent="0.25">
      <c r="A5" s="11" t="s">
        <v>21</v>
      </c>
      <c r="B5" s="90">
        <f>'FIKSNA TELEFONIJA'!B60:F60</f>
        <v>0</v>
      </c>
    </row>
    <row r="6" spans="1:2" x14ac:dyDescent="0.25">
      <c r="A6" s="12" t="s">
        <v>22</v>
      </c>
      <c r="B6" s="90">
        <f>'FIKSNA TELEFONIJA'!B63:F63</f>
        <v>0</v>
      </c>
    </row>
    <row r="7" spans="1:2" ht="15.75" thickBot="1" x14ac:dyDescent="0.3">
      <c r="A7" s="11" t="s">
        <v>23</v>
      </c>
      <c r="B7" s="90">
        <f>'MOBILNA TELEFONIJA'!B30:F30</f>
        <v>0</v>
      </c>
    </row>
    <row r="8" spans="1:2" ht="16.5" thickTop="1" thickBot="1" x14ac:dyDescent="0.3">
      <c r="A8" s="13" t="s">
        <v>24</v>
      </c>
      <c r="B8" s="91">
        <f>SUM(B5:B7)</f>
        <v>0</v>
      </c>
    </row>
    <row r="9" spans="1:2" ht="15.75" thickTop="1" x14ac:dyDescent="0.25">
      <c r="A9" s="14"/>
      <c r="B9" s="15"/>
    </row>
    <row r="10" spans="1:2" x14ac:dyDescent="0.25">
      <c r="A10" s="14"/>
      <c r="B10" s="15"/>
    </row>
    <row r="11" spans="1:2" ht="21.75" customHeight="1" x14ac:dyDescent="0.25">
      <c r="A11" s="105" t="s">
        <v>18</v>
      </c>
      <c r="B11" s="106" t="s">
        <v>25</v>
      </c>
    </row>
    <row r="12" spans="1:2" x14ac:dyDescent="0.25">
      <c r="A12" s="9" t="s">
        <v>26</v>
      </c>
      <c r="B12" s="16"/>
    </row>
    <row r="13" spans="1:2" x14ac:dyDescent="0.25">
      <c r="A13" s="11" t="s">
        <v>27</v>
      </c>
      <c r="B13" s="90">
        <f>'FIKSNA TELEFONIJA'!B61:F61</f>
        <v>0</v>
      </c>
    </row>
    <row r="14" spans="1:2" x14ac:dyDescent="0.25">
      <c r="A14" s="11" t="s">
        <v>28</v>
      </c>
      <c r="B14" s="90">
        <f>'FIKSNA TELEFONIJA'!B62:F62</f>
        <v>0</v>
      </c>
    </row>
    <row r="15" spans="1:2" x14ac:dyDescent="0.25">
      <c r="A15" s="17" t="s">
        <v>29</v>
      </c>
      <c r="B15" s="92">
        <f>'FIKSNA TELEFONIJA'!B64:F64</f>
        <v>0</v>
      </c>
    </row>
    <row r="16" spans="1:2" x14ac:dyDescent="0.25">
      <c r="A16" s="17" t="s">
        <v>30</v>
      </c>
      <c r="B16" s="92">
        <f>'MOBILNA TELEFONIJA'!B29:F29</f>
        <v>0</v>
      </c>
    </row>
    <row r="17" spans="1:6" ht="15.75" thickBot="1" x14ac:dyDescent="0.3">
      <c r="A17" s="17" t="s">
        <v>101</v>
      </c>
      <c r="B17" s="92">
        <f>'MOBILNA TELEFONIJA'!B31:F31</f>
        <v>0</v>
      </c>
    </row>
    <row r="18" spans="1:6" ht="18.75" customHeight="1" thickTop="1" x14ac:dyDescent="0.25">
      <c r="A18" s="18" t="s">
        <v>31</v>
      </c>
      <c r="B18" s="93">
        <f>SUM(B13:B17)</f>
        <v>0</v>
      </c>
      <c r="F18" s="19"/>
    </row>
    <row r="19" spans="1:6" ht="30" x14ac:dyDescent="0.25">
      <c r="A19" s="20" t="s">
        <v>32</v>
      </c>
      <c r="B19" s="94">
        <f>B8+B18</f>
        <v>0</v>
      </c>
      <c r="D19" s="19"/>
    </row>
    <row r="20" spans="1:6" x14ac:dyDescent="0.25">
      <c r="A20" s="21" t="s">
        <v>113</v>
      </c>
      <c r="B20" s="90">
        <f>B19*0.25</f>
        <v>0</v>
      </c>
    </row>
    <row r="21" spans="1:6" ht="30" x14ac:dyDescent="0.25">
      <c r="A21" s="20" t="s">
        <v>33</v>
      </c>
      <c r="B21" s="94">
        <f>B19+B20</f>
        <v>0</v>
      </c>
    </row>
    <row r="24" spans="1:6" x14ac:dyDescent="0.25">
      <c r="A24" t="s">
        <v>111</v>
      </c>
    </row>
    <row r="27" spans="1:6" s="101" customFormat="1" ht="15" customHeight="1" x14ac:dyDescent="0.25">
      <c r="A27" s="104" t="s">
        <v>112</v>
      </c>
    </row>
    <row r="28" spans="1:6" s="101" customFormat="1" x14ac:dyDescent="0.25">
      <c r="A28" s="104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"/>
  <sheetViews>
    <sheetView tabSelected="1" workbookViewId="0">
      <selection activeCell="G61" sqref="G61"/>
    </sheetView>
  </sheetViews>
  <sheetFormatPr defaultRowHeight="15" x14ac:dyDescent="0.25"/>
  <cols>
    <col min="1" max="1" width="57.7109375" style="12" customWidth="1"/>
    <col min="2" max="2" width="11.140625" style="12" customWidth="1"/>
    <col min="3" max="3" width="15.5703125" style="12" customWidth="1"/>
    <col min="4" max="4" width="12.140625" style="12" customWidth="1"/>
    <col min="5" max="5" width="11.85546875" style="12" customWidth="1"/>
    <col min="6" max="6" width="16.7109375" style="12" bestFit="1" customWidth="1"/>
    <col min="7" max="7" width="15.5703125" style="12" customWidth="1"/>
    <col min="8" max="16384" width="9.140625" style="12"/>
  </cols>
  <sheetData>
    <row r="1" spans="1:9" ht="18.75" x14ac:dyDescent="0.3">
      <c r="A1" s="103" t="s">
        <v>34</v>
      </c>
    </row>
    <row r="3" spans="1:9" s="1" customFormat="1" ht="15.75" thickBot="1" x14ac:dyDescent="0.3">
      <c r="A3" s="1" t="s">
        <v>35</v>
      </c>
    </row>
    <row r="4" spans="1:9" ht="45.75" thickTop="1" x14ac:dyDescent="0.25">
      <c r="A4" s="117" t="s">
        <v>0</v>
      </c>
      <c r="B4" s="117" t="s">
        <v>1</v>
      </c>
      <c r="C4" s="2" t="s">
        <v>36</v>
      </c>
      <c r="D4" s="2" t="s">
        <v>37</v>
      </c>
      <c r="E4" s="2" t="s">
        <v>91</v>
      </c>
      <c r="F4" s="2" t="s">
        <v>38</v>
      </c>
      <c r="I4" s="162"/>
    </row>
    <row r="5" spans="1:9" ht="24" customHeight="1" thickBot="1" x14ac:dyDescent="0.3">
      <c r="A5" s="118"/>
      <c r="B5" s="118"/>
      <c r="C5" s="3" t="s">
        <v>6</v>
      </c>
      <c r="D5" s="3" t="s">
        <v>7</v>
      </c>
      <c r="E5" s="3" t="s">
        <v>13</v>
      </c>
      <c r="F5" s="3" t="s">
        <v>39</v>
      </c>
      <c r="I5" s="162"/>
    </row>
    <row r="6" spans="1:9" ht="15.75" thickTop="1" x14ac:dyDescent="0.25">
      <c r="A6" s="4" t="s">
        <v>40</v>
      </c>
      <c r="B6" s="22" t="s">
        <v>41</v>
      </c>
      <c r="C6" s="23">
        <v>1</v>
      </c>
      <c r="D6" s="23">
        <v>30</v>
      </c>
      <c r="E6" s="85"/>
      <c r="F6" s="85">
        <f>C6*D6*E6</f>
        <v>0</v>
      </c>
      <c r="I6" s="81"/>
    </row>
    <row r="7" spans="1:9" x14ac:dyDescent="0.25">
      <c r="A7" s="4" t="s">
        <v>42</v>
      </c>
      <c r="B7" s="22" t="s">
        <v>41</v>
      </c>
      <c r="C7" s="23">
        <v>5</v>
      </c>
      <c r="D7" s="23">
        <v>10</v>
      </c>
      <c r="E7" s="85"/>
      <c r="F7" s="85">
        <f t="shared" ref="F7:F10" si="0">C7*D7*E7</f>
        <v>0</v>
      </c>
    </row>
    <row r="8" spans="1:9" s="79" customFormat="1" x14ac:dyDescent="0.25">
      <c r="A8" s="76" t="s">
        <v>43</v>
      </c>
      <c r="B8" s="77" t="s">
        <v>41</v>
      </c>
      <c r="C8" s="78">
        <v>1</v>
      </c>
      <c r="D8" s="78">
        <v>9</v>
      </c>
      <c r="E8" s="95"/>
      <c r="F8" s="85">
        <f t="shared" si="0"/>
        <v>0</v>
      </c>
    </row>
    <row r="9" spans="1:9" x14ac:dyDescent="0.25">
      <c r="A9" s="4" t="s">
        <v>45</v>
      </c>
      <c r="B9" s="22" t="s">
        <v>46</v>
      </c>
      <c r="C9" s="23">
        <v>1</v>
      </c>
      <c r="D9" s="23">
        <v>343</v>
      </c>
      <c r="E9" s="85"/>
      <c r="F9" s="85">
        <f t="shared" si="0"/>
        <v>0</v>
      </c>
    </row>
    <row r="10" spans="1:9" ht="15.75" thickBot="1" x14ac:dyDescent="0.3">
      <c r="A10" s="24" t="s">
        <v>47</v>
      </c>
      <c r="B10" s="22" t="s">
        <v>44</v>
      </c>
      <c r="C10" s="23">
        <v>3</v>
      </c>
      <c r="D10" s="23">
        <v>3</v>
      </c>
      <c r="E10" s="85"/>
      <c r="F10" s="85">
        <f t="shared" si="0"/>
        <v>0</v>
      </c>
    </row>
    <row r="11" spans="1:9" ht="16.5" thickTop="1" thickBot="1" x14ac:dyDescent="0.3">
      <c r="A11" s="119" t="s">
        <v>48</v>
      </c>
      <c r="B11" s="120"/>
      <c r="C11" s="120"/>
      <c r="D11" s="120"/>
      <c r="E11" s="120"/>
      <c r="F11" s="86">
        <f>SUM(F6:F10)</f>
        <v>0</v>
      </c>
    </row>
    <row r="12" spans="1:9" s="1" customFormat="1" ht="15.75" thickTop="1" x14ac:dyDescent="0.25">
      <c r="A12" s="12"/>
      <c r="B12" s="12"/>
      <c r="C12" s="12"/>
      <c r="D12" s="12"/>
      <c r="E12" s="12"/>
      <c r="F12" s="12"/>
    </row>
    <row r="13" spans="1:9" ht="15.75" thickBot="1" x14ac:dyDescent="0.3">
      <c r="A13" s="1" t="s">
        <v>49</v>
      </c>
      <c r="B13" s="1"/>
      <c r="C13" s="1"/>
      <c r="D13" s="1"/>
      <c r="E13" s="1"/>
      <c r="F13" s="1"/>
      <c r="G13" s="1"/>
    </row>
    <row r="14" spans="1:9" ht="30.75" thickTop="1" x14ac:dyDescent="0.25">
      <c r="A14" s="117" t="s">
        <v>0</v>
      </c>
      <c r="B14" s="117" t="s">
        <v>1</v>
      </c>
      <c r="C14" s="2" t="s">
        <v>36</v>
      </c>
      <c r="D14" s="2" t="s">
        <v>37</v>
      </c>
      <c r="E14" s="2" t="s">
        <v>11</v>
      </c>
      <c r="F14" s="2" t="s">
        <v>92</v>
      </c>
      <c r="G14" s="2" t="s">
        <v>38</v>
      </c>
    </row>
    <row r="15" spans="1:9" ht="15.75" thickBot="1" x14ac:dyDescent="0.3">
      <c r="A15" s="118"/>
      <c r="B15" s="118"/>
      <c r="C15" s="3" t="s">
        <v>6</v>
      </c>
      <c r="D15" s="3" t="s">
        <v>7</v>
      </c>
      <c r="E15" s="3" t="s">
        <v>13</v>
      </c>
      <c r="F15" s="3" t="s">
        <v>50</v>
      </c>
      <c r="G15" s="3" t="s">
        <v>88</v>
      </c>
      <c r="H15" s="82"/>
      <c r="I15" s="26"/>
    </row>
    <row r="16" spans="1:9" ht="15.75" thickTop="1" x14ac:dyDescent="0.25">
      <c r="A16" s="4" t="s">
        <v>40</v>
      </c>
      <c r="B16" s="22" t="s">
        <v>41</v>
      </c>
      <c r="C16" s="22">
        <v>1</v>
      </c>
      <c r="D16" s="22">
        <v>30</v>
      </c>
      <c r="E16" s="22">
        <v>24</v>
      </c>
      <c r="F16" s="85"/>
      <c r="G16" s="87">
        <f>SUM(D16*E16*F16)</f>
        <v>0</v>
      </c>
      <c r="H16" s="25"/>
      <c r="I16" s="27"/>
    </row>
    <row r="17" spans="1:9" x14ac:dyDescent="0.25">
      <c r="A17" s="4" t="s">
        <v>42</v>
      </c>
      <c r="B17" s="22" t="s">
        <v>41</v>
      </c>
      <c r="C17" s="23">
        <v>5</v>
      </c>
      <c r="D17" s="23">
        <v>10</v>
      </c>
      <c r="E17" s="23">
        <v>24</v>
      </c>
      <c r="F17" s="85"/>
      <c r="G17" s="87">
        <f>SUM(D17*E17*F17)</f>
        <v>0</v>
      </c>
      <c r="H17" s="28"/>
      <c r="I17" s="27"/>
    </row>
    <row r="18" spans="1:9" s="79" customFormat="1" x14ac:dyDescent="0.25">
      <c r="A18" s="76" t="s">
        <v>43</v>
      </c>
      <c r="B18" s="77" t="s">
        <v>41</v>
      </c>
      <c r="C18" s="77">
        <v>1</v>
      </c>
      <c r="D18" s="77">
        <v>9</v>
      </c>
      <c r="E18" s="77">
        <v>24</v>
      </c>
      <c r="F18" s="95"/>
      <c r="G18" s="87">
        <f t="shared" ref="G18:G19" si="1">C18*D18*E18*F18</f>
        <v>0</v>
      </c>
      <c r="H18" s="80"/>
      <c r="I18" s="81"/>
    </row>
    <row r="19" spans="1:9" x14ac:dyDescent="0.25">
      <c r="A19" s="4" t="s">
        <v>45</v>
      </c>
      <c r="B19" s="22" t="s">
        <v>46</v>
      </c>
      <c r="C19" s="22">
        <v>1</v>
      </c>
      <c r="D19" s="22">
        <v>343</v>
      </c>
      <c r="E19" s="22">
        <v>24</v>
      </c>
      <c r="F19" s="85"/>
      <c r="G19" s="87">
        <f t="shared" si="1"/>
        <v>0</v>
      </c>
      <c r="H19" s="25"/>
      <c r="I19" s="27"/>
    </row>
    <row r="20" spans="1:9" ht="15.75" thickBot="1" x14ac:dyDescent="0.3">
      <c r="A20" s="24" t="s">
        <v>47</v>
      </c>
      <c r="B20" s="22" t="s">
        <v>44</v>
      </c>
      <c r="C20" s="23">
        <v>3</v>
      </c>
      <c r="D20" s="23">
        <v>3</v>
      </c>
      <c r="E20" s="23">
        <v>24</v>
      </c>
      <c r="F20" s="85"/>
      <c r="G20" s="87">
        <f>SUM(D20*E20*F20)</f>
        <v>0</v>
      </c>
      <c r="H20" s="28"/>
      <c r="I20" s="27"/>
    </row>
    <row r="21" spans="1:9" ht="16.5" thickTop="1" thickBot="1" x14ac:dyDescent="0.3">
      <c r="A21" s="121" t="s">
        <v>48</v>
      </c>
      <c r="B21" s="122"/>
      <c r="C21" s="122"/>
      <c r="D21" s="122"/>
      <c r="E21" s="122"/>
      <c r="F21" s="123"/>
      <c r="G21" s="88">
        <f>SUM(G16:G20)</f>
        <v>0</v>
      </c>
      <c r="H21" s="25"/>
      <c r="I21" s="27"/>
    </row>
    <row r="22" spans="1:9" ht="15.75" thickTop="1" x14ac:dyDescent="0.25"/>
    <row r="23" spans="1:9" ht="15.75" thickBot="1" x14ac:dyDescent="0.3">
      <c r="A23" s="1" t="s">
        <v>51</v>
      </c>
    </row>
    <row r="24" spans="1:9" ht="60.75" thickTop="1" x14ac:dyDescent="0.25">
      <c r="A24" s="117" t="s">
        <v>0</v>
      </c>
      <c r="B24" s="117" t="s">
        <v>1</v>
      </c>
      <c r="C24" s="2" t="s">
        <v>3</v>
      </c>
      <c r="D24" s="2" t="s">
        <v>52</v>
      </c>
      <c r="E24" s="2" t="s">
        <v>93</v>
      </c>
      <c r="F24" s="2" t="s">
        <v>4</v>
      </c>
    </row>
    <row r="25" spans="1:9" ht="15.75" thickBot="1" x14ac:dyDescent="0.3">
      <c r="A25" s="118"/>
      <c r="B25" s="118"/>
      <c r="C25" s="3" t="s">
        <v>6</v>
      </c>
      <c r="D25" s="3" t="s">
        <v>7</v>
      </c>
      <c r="E25" s="3" t="s">
        <v>13</v>
      </c>
      <c r="F25" s="3" t="s">
        <v>14</v>
      </c>
    </row>
    <row r="26" spans="1:9" ht="15.75" thickTop="1" x14ac:dyDescent="0.25">
      <c r="A26" s="114" t="s">
        <v>53</v>
      </c>
      <c r="B26" s="115"/>
      <c r="C26" s="115"/>
      <c r="D26" s="115"/>
      <c r="E26" s="115"/>
      <c r="F26" s="116"/>
    </row>
    <row r="27" spans="1:9" x14ac:dyDescent="0.25">
      <c r="A27" s="4" t="s">
        <v>54</v>
      </c>
      <c r="B27" s="22" t="s">
        <v>55</v>
      </c>
      <c r="C27" s="22">
        <v>30000</v>
      </c>
      <c r="D27" s="22">
        <v>24</v>
      </c>
      <c r="E27" s="85"/>
      <c r="F27" s="85">
        <f>C27*D27*E27</f>
        <v>0</v>
      </c>
    </row>
    <row r="28" spans="1:9" x14ac:dyDescent="0.25">
      <c r="A28" s="29" t="s">
        <v>56</v>
      </c>
      <c r="B28" s="22" t="s">
        <v>55</v>
      </c>
      <c r="C28" s="22">
        <v>30000</v>
      </c>
      <c r="D28" s="22">
        <v>24</v>
      </c>
      <c r="E28" s="85"/>
      <c r="F28" s="85">
        <f t="shared" ref="F28:F29" si="2">C28*D28*E28</f>
        <v>0</v>
      </c>
    </row>
    <row r="29" spans="1:9" x14ac:dyDescent="0.25">
      <c r="A29" s="4" t="s">
        <v>57</v>
      </c>
      <c r="B29" s="22" t="s">
        <v>55</v>
      </c>
      <c r="C29" s="22">
        <v>60000</v>
      </c>
      <c r="D29" s="22">
        <v>24</v>
      </c>
      <c r="E29" s="85"/>
      <c r="F29" s="85">
        <f t="shared" si="2"/>
        <v>0</v>
      </c>
    </row>
    <row r="30" spans="1:9" x14ac:dyDescent="0.25">
      <c r="A30" s="114"/>
      <c r="B30" s="115"/>
      <c r="C30" s="115"/>
      <c r="D30" s="115"/>
      <c r="E30" s="115"/>
      <c r="F30" s="116"/>
    </row>
    <row r="31" spans="1:9" x14ac:dyDescent="0.25">
      <c r="A31" s="4" t="s">
        <v>58</v>
      </c>
      <c r="B31" s="22" t="s">
        <v>55</v>
      </c>
      <c r="C31" s="22">
        <v>60</v>
      </c>
      <c r="D31" s="22">
        <v>24</v>
      </c>
      <c r="E31" s="85"/>
      <c r="F31" s="85">
        <f>C31*D31*E31</f>
        <v>0</v>
      </c>
    </row>
    <row r="32" spans="1:9" x14ac:dyDescent="0.25">
      <c r="A32" s="4" t="s">
        <v>59</v>
      </c>
      <c r="B32" s="22" t="s">
        <v>55</v>
      </c>
      <c r="C32" s="22">
        <v>60</v>
      </c>
      <c r="D32" s="22">
        <v>24</v>
      </c>
      <c r="E32" s="85"/>
      <c r="F32" s="85">
        <f t="shared" ref="F32:F35" si="3">C32*D32*E32</f>
        <v>0</v>
      </c>
    </row>
    <row r="33" spans="1:6" x14ac:dyDescent="0.25">
      <c r="A33" s="29" t="s">
        <v>60</v>
      </c>
      <c r="B33" s="22" t="s">
        <v>55</v>
      </c>
      <c r="C33" s="22">
        <v>60</v>
      </c>
      <c r="D33" s="22">
        <v>24</v>
      </c>
      <c r="E33" s="85"/>
      <c r="F33" s="85">
        <f t="shared" si="3"/>
        <v>0</v>
      </c>
    </row>
    <row r="34" spans="1:6" x14ac:dyDescent="0.25">
      <c r="A34" s="29" t="s">
        <v>61</v>
      </c>
      <c r="B34" s="22" t="s">
        <v>55</v>
      </c>
      <c r="C34" s="22">
        <v>60</v>
      </c>
      <c r="D34" s="22">
        <v>24</v>
      </c>
      <c r="E34" s="85"/>
      <c r="F34" s="85">
        <f t="shared" si="3"/>
        <v>0</v>
      </c>
    </row>
    <row r="35" spans="1:6" x14ac:dyDescent="0.25">
      <c r="A35" s="29" t="s">
        <v>62</v>
      </c>
      <c r="B35" s="22" t="s">
        <v>55</v>
      </c>
      <c r="C35" s="22">
        <v>60</v>
      </c>
      <c r="D35" s="22">
        <v>24</v>
      </c>
      <c r="E35" s="85"/>
      <c r="F35" s="85">
        <f t="shared" si="3"/>
        <v>0</v>
      </c>
    </row>
    <row r="36" spans="1:6" x14ac:dyDescent="0.25">
      <c r="A36" s="114" t="s">
        <v>63</v>
      </c>
      <c r="B36" s="115"/>
      <c r="C36" s="115"/>
      <c r="D36" s="115"/>
      <c r="E36" s="115"/>
      <c r="F36" s="116"/>
    </row>
    <row r="37" spans="1:6" x14ac:dyDescent="0.25">
      <c r="A37" s="4" t="s">
        <v>64</v>
      </c>
      <c r="B37" s="22" t="s">
        <v>55</v>
      </c>
      <c r="C37" s="22">
        <v>60</v>
      </c>
      <c r="D37" s="22">
        <v>24</v>
      </c>
      <c r="E37" s="85"/>
      <c r="F37" s="85">
        <f>C37*D37*E37</f>
        <v>0</v>
      </c>
    </row>
    <row r="38" spans="1:6" x14ac:dyDescent="0.25">
      <c r="A38" s="4" t="s">
        <v>65</v>
      </c>
      <c r="B38" s="22" t="s">
        <v>55</v>
      </c>
      <c r="C38" s="22">
        <v>60</v>
      </c>
      <c r="D38" s="22">
        <v>24</v>
      </c>
      <c r="E38" s="85"/>
      <c r="F38" s="85">
        <f t="shared" ref="F38:F40" si="4">C38*D38*E38</f>
        <v>0</v>
      </c>
    </row>
    <row r="39" spans="1:6" x14ac:dyDescent="0.25">
      <c r="A39" s="29" t="s">
        <v>66</v>
      </c>
      <c r="B39" s="22" t="s">
        <v>55</v>
      </c>
      <c r="C39" s="22">
        <v>60</v>
      </c>
      <c r="D39" s="22">
        <v>24</v>
      </c>
      <c r="E39" s="85"/>
      <c r="F39" s="85">
        <f t="shared" si="4"/>
        <v>0</v>
      </c>
    </row>
    <row r="40" spans="1:6" x14ac:dyDescent="0.25">
      <c r="A40" s="29" t="s">
        <v>67</v>
      </c>
      <c r="B40" s="22" t="s">
        <v>55</v>
      </c>
      <c r="C40" s="22">
        <v>60</v>
      </c>
      <c r="D40" s="22">
        <v>24</v>
      </c>
      <c r="E40" s="85"/>
      <c r="F40" s="85">
        <f t="shared" si="4"/>
        <v>0</v>
      </c>
    </row>
    <row r="41" spans="1:6" x14ac:dyDescent="0.25">
      <c r="A41" s="114"/>
      <c r="B41" s="115"/>
      <c r="C41" s="115"/>
      <c r="D41" s="115"/>
      <c r="E41" s="115"/>
      <c r="F41" s="116"/>
    </row>
    <row r="42" spans="1:6" ht="30.75" thickBot="1" x14ac:dyDescent="0.3">
      <c r="A42" s="30" t="s">
        <v>68</v>
      </c>
      <c r="B42" s="31" t="s">
        <v>69</v>
      </c>
      <c r="C42" s="32">
        <v>30000</v>
      </c>
      <c r="D42" s="32">
        <v>24</v>
      </c>
      <c r="E42" s="89"/>
      <c r="F42" s="89">
        <f t="shared" ref="F42" si="5">C42*D42*E42</f>
        <v>0</v>
      </c>
    </row>
    <row r="43" spans="1:6" ht="16.5" thickTop="1" thickBot="1" x14ac:dyDescent="0.3">
      <c r="A43" s="121" t="s">
        <v>48</v>
      </c>
      <c r="B43" s="122"/>
      <c r="C43" s="122"/>
      <c r="D43" s="122"/>
      <c r="E43" s="33"/>
      <c r="F43" s="86">
        <f>SUM(F27:F42)</f>
        <v>0</v>
      </c>
    </row>
    <row r="44" spans="1:6" ht="15.75" thickTop="1" x14ac:dyDescent="0.25">
      <c r="A44" s="1"/>
    </row>
    <row r="45" spans="1:6" ht="15.75" thickBot="1" x14ac:dyDescent="0.3">
      <c r="A45" s="1" t="s">
        <v>70</v>
      </c>
    </row>
    <row r="46" spans="1:6" ht="30.75" customHeight="1" thickTop="1" x14ac:dyDescent="0.25">
      <c r="A46" s="5" t="s">
        <v>0</v>
      </c>
      <c r="B46" s="5" t="s">
        <v>1</v>
      </c>
      <c r="C46" s="2" t="s">
        <v>2</v>
      </c>
      <c r="D46" s="2" t="s">
        <v>3</v>
      </c>
      <c r="E46" s="2" t="s">
        <v>4</v>
      </c>
    </row>
    <row r="47" spans="1:6" ht="15.75" thickBot="1" x14ac:dyDescent="0.3">
      <c r="A47" s="6" t="s">
        <v>5</v>
      </c>
      <c r="B47" s="8"/>
      <c r="C47" s="3" t="s">
        <v>6</v>
      </c>
      <c r="D47" s="3" t="s">
        <v>7</v>
      </c>
      <c r="E47" s="3" t="s">
        <v>8</v>
      </c>
    </row>
    <row r="48" spans="1:6" ht="16.5" customHeight="1" thickTop="1" thickBot="1" x14ac:dyDescent="0.3">
      <c r="A48" s="83" t="s">
        <v>90</v>
      </c>
      <c r="B48" s="32" t="s">
        <v>9</v>
      </c>
      <c r="C48" s="102"/>
      <c r="D48" s="22">
        <v>1</v>
      </c>
      <c r="E48" s="85">
        <f>C48*D48</f>
        <v>0</v>
      </c>
    </row>
    <row r="49" spans="1:6" ht="16.5" customHeight="1" thickTop="1" thickBot="1" x14ac:dyDescent="0.3">
      <c r="A49" s="121" t="s">
        <v>10</v>
      </c>
      <c r="B49" s="122"/>
      <c r="C49" s="122"/>
      <c r="D49" s="122"/>
      <c r="E49" s="86">
        <f>SUM(E48)</f>
        <v>0</v>
      </c>
    </row>
    <row r="50" spans="1:6" ht="15.75" thickTop="1" x14ac:dyDescent="0.25">
      <c r="B50" s="34"/>
    </row>
    <row r="51" spans="1:6" ht="15.75" thickBot="1" x14ac:dyDescent="0.3">
      <c r="A51" s="1" t="s">
        <v>71</v>
      </c>
      <c r="B51" s="34"/>
    </row>
    <row r="52" spans="1:6" ht="30.75" thickTop="1" x14ac:dyDescent="0.25">
      <c r="A52" s="5" t="s">
        <v>0</v>
      </c>
      <c r="B52" s="5" t="s">
        <v>1</v>
      </c>
      <c r="C52" s="2" t="s">
        <v>2</v>
      </c>
      <c r="D52" s="2" t="s">
        <v>3</v>
      </c>
      <c r="E52" s="2" t="s">
        <v>11</v>
      </c>
      <c r="F52" s="2" t="s">
        <v>4</v>
      </c>
    </row>
    <row r="53" spans="1:6" ht="15.75" thickBot="1" x14ac:dyDescent="0.3">
      <c r="A53" s="6" t="s">
        <v>12</v>
      </c>
      <c r="B53" s="8"/>
      <c r="C53" s="3" t="s">
        <v>6</v>
      </c>
      <c r="D53" s="3" t="s">
        <v>7</v>
      </c>
      <c r="E53" s="3" t="s">
        <v>13</v>
      </c>
      <c r="F53" s="3" t="s">
        <v>14</v>
      </c>
    </row>
    <row r="54" spans="1:6" ht="15.75" thickTop="1" x14ac:dyDescent="0.25">
      <c r="A54" s="83" t="s">
        <v>89</v>
      </c>
      <c r="B54" s="32" t="s">
        <v>9</v>
      </c>
      <c r="C54" s="102"/>
      <c r="D54" s="22">
        <v>1</v>
      </c>
      <c r="E54" s="22">
        <v>24</v>
      </c>
      <c r="F54" s="85">
        <f>SUM(C54*D54*E54)</f>
        <v>0</v>
      </c>
    </row>
    <row r="55" spans="1:6" x14ac:dyDescent="0.25">
      <c r="A55" s="35" t="s">
        <v>15</v>
      </c>
      <c r="B55" s="32" t="s">
        <v>9</v>
      </c>
      <c r="C55" s="102"/>
      <c r="D55" s="22">
        <v>1</v>
      </c>
      <c r="E55" s="22">
        <v>24</v>
      </c>
      <c r="F55" s="85">
        <f t="shared" ref="F55:F56" si="6">SUM(C55*D55*E55)</f>
        <v>0</v>
      </c>
    </row>
    <row r="56" spans="1:6" ht="15.75" thickBot="1" x14ac:dyDescent="0.3">
      <c r="A56" s="35" t="s">
        <v>16</v>
      </c>
      <c r="B56" s="32" t="s">
        <v>9</v>
      </c>
      <c r="C56" s="102"/>
      <c r="D56" s="22">
        <v>1</v>
      </c>
      <c r="E56" s="22">
        <v>24</v>
      </c>
      <c r="F56" s="85">
        <f t="shared" si="6"/>
        <v>0</v>
      </c>
    </row>
    <row r="57" spans="1:6" ht="16.5" thickTop="1" thickBot="1" x14ac:dyDescent="0.3">
      <c r="A57" s="121"/>
      <c r="B57" s="122"/>
      <c r="C57" s="122"/>
      <c r="D57" s="122"/>
      <c r="E57" s="131"/>
      <c r="F57" s="86">
        <f>SUM(F54:F56)</f>
        <v>0</v>
      </c>
    </row>
    <row r="58" spans="1:6" ht="15.75" thickTop="1" x14ac:dyDescent="0.25"/>
    <row r="60" spans="1:6" x14ac:dyDescent="0.25">
      <c r="A60" s="4" t="s">
        <v>35</v>
      </c>
      <c r="B60" s="124">
        <f>F11</f>
        <v>0</v>
      </c>
      <c r="C60" s="124"/>
      <c r="D60" s="124"/>
      <c r="E60" s="124"/>
      <c r="F60" s="124"/>
    </row>
    <row r="61" spans="1:6" x14ac:dyDescent="0.25">
      <c r="A61" s="4" t="s">
        <v>49</v>
      </c>
      <c r="B61" s="124">
        <f>G21</f>
        <v>0</v>
      </c>
      <c r="C61" s="124"/>
      <c r="D61" s="124"/>
      <c r="E61" s="124"/>
      <c r="F61" s="124"/>
    </row>
    <row r="62" spans="1:6" ht="15" customHeight="1" x14ac:dyDescent="0.25">
      <c r="A62" s="4" t="s">
        <v>51</v>
      </c>
      <c r="B62" s="124">
        <f>F43</f>
        <v>0</v>
      </c>
      <c r="C62" s="124"/>
      <c r="D62" s="124"/>
      <c r="E62" s="124"/>
      <c r="F62" s="124"/>
    </row>
    <row r="63" spans="1:6" x14ac:dyDescent="0.25">
      <c r="A63" s="4" t="s">
        <v>70</v>
      </c>
      <c r="B63" s="124">
        <f>E49</f>
        <v>0</v>
      </c>
      <c r="C63" s="124"/>
      <c r="D63" s="124"/>
      <c r="E63" s="124"/>
      <c r="F63" s="124"/>
    </row>
    <row r="64" spans="1:6" ht="15.75" thickBot="1" x14ac:dyDescent="0.3">
      <c r="A64" s="36" t="s">
        <v>71</v>
      </c>
      <c r="B64" s="125">
        <f>F57</f>
        <v>0</v>
      </c>
      <c r="C64" s="126"/>
      <c r="D64" s="126"/>
      <c r="E64" s="126"/>
      <c r="F64" s="127"/>
    </row>
    <row r="65" spans="1:6" ht="16.5" thickTop="1" thickBot="1" x14ac:dyDescent="0.3">
      <c r="A65" s="37" t="s">
        <v>17</v>
      </c>
      <c r="B65" s="128">
        <f>SUM(B60:F64)</f>
        <v>0</v>
      </c>
      <c r="C65" s="129"/>
      <c r="D65" s="129"/>
      <c r="E65" s="129"/>
      <c r="F65" s="130"/>
    </row>
    <row r="66" spans="1:6" ht="15.75" thickTop="1" x14ac:dyDescent="0.25"/>
  </sheetData>
  <mergeCells count="21">
    <mergeCell ref="B62:F62"/>
    <mergeCell ref="B63:F63"/>
    <mergeCell ref="B64:F64"/>
    <mergeCell ref="B65:F65"/>
    <mergeCell ref="A43:D43"/>
    <mergeCell ref="A49:D49"/>
    <mergeCell ref="A57:E57"/>
    <mergeCell ref="B60:F60"/>
    <mergeCell ref="B61:F61"/>
    <mergeCell ref="A41:F41"/>
    <mergeCell ref="A4:A5"/>
    <mergeCell ref="B4:B5"/>
    <mergeCell ref="A11:E11"/>
    <mergeCell ref="A14:A15"/>
    <mergeCell ref="B14:B15"/>
    <mergeCell ref="A21:F21"/>
    <mergeCell ref="A24:A25"/>
    <mergeCell ref="B24:B25"/>
    <mergeCell ref="A26:F26"/>
    <mergeCell ref="A30:F30"/>
    <mergeCell ref="A36:F36"/>
  </mergeCells>
  <pageMargins left="0.7" right="0.7" top="0.75" bottom="0.75" header="0.3" footer="0.3"/>
  <pageSetup paperSize="9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C40" sqref="C40"/>
    </sheetView>
  </sheetViews>
  <sheetFormatPr defaultColWidth="9.140625" defaultRowHeight="13.5" x14ac:dyDescent="0.2"/>
  <cols>
    <col min="1" max="1" width="45.28515625" style="40" customWidth="1"/>
    <col min="2" max="2" width="18.42578125" style="74" customWidth="1"/>
    <col min="3" max="3" width="19.28515625" style="40" customWidth="1"/>
    <col min="4" max="4" width="23.5703125" style="40" customWidth="1"/>
    <col min="5" max="5" width="15.28515625" style="74" customWidth="1"/>
    <col min="6" max="6" width="31.28515625" style="40" customWidth="1"/>
    <col min="7" max="16384" width="9.140625" style="40"/>
  </cols>
  <sheetData>
    <row r="1" spans="1:6" ht="21.75" customHeight="1" x14ac:dyDescent="0.3">
      <c r="A1" s="103" t="s">
        <v>114</v>
      </c>
      <c r="B1" s="38"/>
      <c r="C1" s="39"/>
      <c r="D1" s="39"/>
      <c r="E1" s="38"/>
      <c r="F1" s="39"/>
    </row>
    <row r="2" spans="1:6" ht="20.45" customHeight="1" x14ac:dyDescent="0.2">
      <c r="A2" s="41"/>
      <c r="B2" s="42"/>
      <c r="C2" s="41"/>
      <c r="D2" s="41"/>
      <c r="E2" s="42"/>
      <c r="F2" s="41"/>
    </row>
    <row r="3" spans="1:6" ht="15.75" thickBot="1" x14ac:dyDescent="0.3">
      <c r="A3" s="43" t="s">
        <v>72</v>
      </c>
      <c r="B3" s="44"/>
      <c r="C3" s="45"/>
      <c r="D3" s="45"/>
      <c r="E3" s="44"/>
      <c r="F3" s="45"/>
    </row>
    <row r="4" spans="1:6" s="50" customFormat="1" ht="42.75" customHeight="1" thickTop="1" thickBot="1" x14ac:dyDescent="0.3">
      <c r="A4" s="46" t="s">
        <v>0</v>
      </c>
      <c r="B4" s="47" t="s">
        <v>73</v>
      </c>
      <c r="C4" s="48" t="s">
        <v>96</v>
      </c>
      <c r="D4" s="48" t="s">
        <v>97</v>
      </c>
      <c r="E4" s="49" t="s">
        <v>74</v>
      </c>
      <c r="F4" s="46" t="s">
        <v>98</v>
      </c>
    </row>
    <row r="5" spans="1:6" s="51" customFormat="1" ht="16.5" thickTop="1" thickBot="1" x14ac:dyDescent="0.3">
      <c r="A5" s="46">
        <v>1</v>
      </c>
      <c r="B5" s="49">
        <v>2</v>
      </c>
      <c r="C5" s="46">
        <v>3</v>
      </c>
      <c r="D5" s="46">
        <v>4</v>
      </c>
      <c r="E5" s="49">
        <v>5</v>
      </c>
      <c r="F5" s="46" t="s">
        <v>75</v>
      </c>
    </row>
    <row r="6" spans="1:6" s="50" customFormat="1" ht="150.75" thickTop="1" x14ac:dyDescent="0.25">
      <c r="A6" s="52" t="s">
        <v>104</v>
      </c>
      <c r="B6" s="99">
        <v>9</v>
      </c>
      <c r="C6" s="111"/>
      <c r="D6" s="111"/>
      <c r="E6" s="53">
        <v>24</v>
      </c>
      <c r="F6" s="108">
        <f>B6*(C6-D6)*E6</f>
        <v>0</v>
      </c>
    </row>
    <row r="7" spans="1:6" s="50" customFormat="1" ht="90" x14ac:dyDescent="0.25">
      <c r="A7" s="52" t="s">
        <v>105</v>
      </c>
      <c r="B7" s="100">
        <v>4</v>
      </c>
      <c r="C7" s="109"/>
      <c r="D7" s="109"/>
      <c r="E7" s="54">
        <v>24</v>
      </c>
      <c r="F7" s="108">
        <f t="shared" ref="F7:F10" si="0">B7*(C7-D7)*E7</f>
        <v>0</v>
      </c>
    </row>
    <row r="8" spans="1:6" s="50" customFormat="1" ht="90" x14ac:dyDescent="0.25">
      <c r="A8" s="96" t="s">
        <v>107</v>
      </c>
      <c r="B8" s="100">
        <v>30</v>
      </c>
      <c r="C8" s="109"/>
      <c r="D8" s="109"/>
      <c r="E8" s="54">
        <v>24</v>
      </c>
      <c r="F8" s="108">
        <f>B8*(C8-D8)*E8</f>
        <v>0</v>
      </c>
    </row>
    <row r="9" spans="1:6" s="50" customFormat="1" ht="60" x14ac:dyDescent="0.25">
      <c r="A9" s="84" t="s">
        <v>108</v>
      </c>
      <c r="B9" s="100">
        <v>16</v>
      </c>
      <c r="C9" s="109"/>
      <c r="D9" s="109"/>
      <c r="E9" s="54">
        <v>24</v>
      </c>
      <c r="F9" s="108">
        <f t="shared" si="0"/>
        <v>0</v>
      </c>
    </row>
    <row r="10" spans="1:6" s="50" customFormat="1" ht="45" x14ac:dyDescent="0.25">
      <c r="A10" s="84" t="s">
        <v>109</v>
      </c>
      <c r="B10" s="100">
        <v>1</v>
      </c>
      <c r="C10" s="109"/>
      <c r="D10" s="109"/>
      <c r="E10" s="54">
        <v>24</v>
      </c>
      <c r="F10" s="109">
        <f t="shared" si="0"/>
        <v>0</v>
      </c>
    </row>
    <row r="11" spans="1:6" s="50" customFormat="1" ht="16.5" customHeight="1" thickBot="1" x14ac:dyDescent="0.3">
      <c r="A11" s="133" t="s">
        <v>76</v>
      </c>
      <c r="B11" s="133"/>
      <c r="C11" s="133"/>
      <c r="D11" s="133"/>
      <c r="E11" s="133"/>
      <c r="F11" s="110">
        <f>SUM(F6:F10)</f>
        <v>0</v>
      </c>
    </row>
    <row r="12" spans="1:6" s="50" customFormat="1" ht="24" customHeight="1" thickTop="1" x14ac:dyDescent="0.25">
      <c r="A12" s="58"/>
      <c r="B12" s="58"/>
      <c r="C12" s="58"/>
      <c r="D12" s="58"/>
      <c r="E12" s="58"/>
      <c r="F12" s="59"/>
    </row>
    <row r="13" spans="1:6" s="50" customFormat="1" ht="17.25" customHeight="1" thickBot="1" x14ac:dyDescent="0.3">
      <c r="A13" s="60" t="s">
        <v>94</v>
      </c>
      <c r="B13" s="55"/>
      <c r="C13" s="56"/>
      <c r="D13" s="56"/>
      <c r="E13" s="55"/>
      <c r="F13" s="56"/>
    </row>
    <row r="14" spans="1:6" s="50" customFormat="1" ht="31.5" thickTop="1" thickBot="1" x14ac:dyDescent="0.3">
      <c r="A14" s="134" t="s">
        <v>78</v>
      </c>
      <c r="B14" s="135"/>
      <c r="C14" s="136"/>
      <c r="D14" s="47" t="s">
        <v>79</v>
      </c>
      <c r="E14" s="47" t="s">
        <v>99</v>
      </c>
      <c r="F14" s="57" t="s">
        <v>98</v>
      </c>
    </row>
    <row r="15" spans="1:6" s="50" customFormat="1" ht="16.5" customHeight="1" thickTop="1" thickBot="1" x14ac:dyDescent="0.3">
      <c r="A15" s="137">
        <v>1</v>
      </c>
      <c r="B15" s="135"/>
      <c r="C15" s="136"/>
      <c r="D15" s="49">
        <v>2</v>
      </c>
      <c r="E15" s="49">
        <v>3</v>
      </c>
      <c r="F15" s="46" t="s">
        <v>80</v>
      </c>
    </row>
    <row r="16" spans="1:6" s="50" customFormat="1" ht="16.5" customHeight="1" thickTop="1" x14ac:dyDescent="0.25">
      <c r="A16" s="138" t="s">
        <v>81</v>
      </c>
      <c r="B16" s="139"/>
      <c r="C16" s="139"/>
      <c r="D16" s="97">
        <v>9</v>
      </c>
      <c r="E16" s="113"/>
      <c r="F16" s="108">
        <f>D16*E16</f>
        <v>0</v>
      </c>
    </row>
    <row r="17" spans="1:7" s="50" customFormat="1" ht="16.5" customHeight="1" x14ac:dyDescent="0.25">
      <c r="A17" s="132" t="s">
        <v>82</v>
      </c>
      <c r="B17" s="132"/>
      <c r="C17" s="132"/>
      <c r="D17" s="98">
        <v>4</v>
      </c>
      <c r="E17" s="109"/>
      <c r="F17" s="108">
        <f t="shared" ref="F17:F18" si="1">D17*E17</f>
        <v>0</v>
      </c>
    </row>
    <row r="18" spans="1:7" s="50" customFormat="1" ht="16.5" customHeight="1" thickBot="1" x14ac:dyDescent="0.3">
      <c r="A18" s="132" t="s">
        <v>83</v>
      </c>
      <c r="B18" s="132"/>
      <c r="C18" s="132"/>
      <c r="D18" s="98">
        <v>30</v>
      </c>
      <c r="E18" s="109"/>
      <c r="F18" s="108">
        <f t="shared" si="1"/>
        <v>0</v>
      </c>
    </row>
    <row r="19" spans="1:7" ht="16.5" customHeight="1" thickTop="1" thickBot="1" x14ac:dyDescent="0.25">
      <c r="A19" s="140" t="s">
        <v>77</v>
      </c>
      <c r="B19" s="141"/>
      <c r="C19" s="141"/>
      <c r="D19" s="142"/>
      <c r="E19" s="143"/>
      <c r="F19" s="112">
        <f>SUM(F16:F18)</f>
        <v>0</v>
      </c>
      <c r="G19" s="61"/>
    </row>
    <row r="20" spans="1:7" ht="240" customHeight="1" thickTop="1" x14ac:dyDescent="0.2">
      <c r="A20" s="144" t="s">
        <v>102</v>
      </c>
      <c r="B20" s="144" t="s">
        <v>106</v>
      </c>
      <c r="C20" s="144"/>
      <c r="D20" s="144" t="s">
        <v>103</v>
      </c>
      <c r="E20" s="144"/>
      <c r="F20" s="155"/>
      <c r="G20" s="62"/>
    </row>
    <row r="21" spans="1:7" ht="14.25" customHeight="1" x14ac:dyDescent="0.2">
      <c r="A21" s="145"/>
      <c r="B21" s="145"/>
      <c r="C21" s="145"/>
      <c r="D21" s="145"/>
      <c r="E21" s="145"/>
      <c r="F21" s="156"/>
    </row>
    <row r="22" spans="1:7" ht="30.75" customHeight="1" thickBot="1" x14ac:dyDescent="0.3">
      <c r="A22" s="63" t="s">
        <v>95</v>
      </c>
      <c r="B22" s="64"/>
      <c r="C22" s="64"/>
      <c r="D22" s="64"/>
      <c r="E22" s="64"/>
      <c r="F22" s="64"/>
    </row>
    <row r="23" spans="1:7" ht="41.25" customHeight="1" thickTop="1" thickBot="1" x14ac:dyDescent="0.25">
      <c r="A23" s="46" t="s">
        <v>0</v>
      </c>
      <c r="B23" s="134" t="s">
        <v>85</v>
      </c>
      <c r="C23" s="157"/>
      <c r="D23" s="47" t="s">
        <v>100</v>
      </c>
      <c r="E23" s="49" t="s">
        <v>74</v>
      </c>
      <c r="F23" s="46" t="s">
        <v>98</v>
      </c>
    </row>
    <row r="24" spans="1:7" ht="16.5" customHeight="1" thickTop="1" thickBot="1" x14ac:dyDescent="0.25">
      <c r="A24" s="46">
        <v>1</v>
      </c>
      <c r="B24" s="137">
        <v>2</v>
      </c>
      <c r="C24" s="158"/>
      <c r="D24" s="49">
        <v>3</v>
      </c>
      <c r="E24" s="49">
        <v>4</v>
      </c>
      <c r="F24" s="46" t="s">
        <v>86</v>
      </c>
    </row>
    <row r="25" spans="1:7" ht="16.5" customHeight="1" thickTop="1" thickBot="1" x14ac:dyDescent="0.25">
      <c r="A25" s="65" t="s">
        <v>87</v>
      </c>
      <c r="B25" s="159">
        <v>47</v>
      </c>
      <c r="C25" s="160"/>
      <c r="D25" s="111"/>
      <c r="E25" s="53">
        <v>24</v>
      </c>
      <c r="F25" s="108">
        <f>B25*D25*E25</f>
        <v>0</v>
      </c>
    </row>
    <row r="26" spans="1:7" ht="16.5" customHeight="1" thickTop="1" thickBot="1" x14ac:dyDescent="0.25">
      <c r="A26" s="161" t="s">
        <v>84</v>
      </c>
      <c r="B26" s="161"/>
      <c r="C26" s="161"/>
      <c r="D26" s="161"/>
      <c r="E26" s="161"/>
      <c r="F26" s="112">
        <f>SUM(F25)</f>
        <v>0</v>
      </c>
    </row>
    <row r="27" spans="1:7" ht="25.5" customHeight="1" thickTop="1" x14ac:dyDescent="0.2">
      <c r="A27" s="66"/>
      <c r="B27" s="67"/>
      <c r="C27" s="67"/>
      <c r="D27" s="67"/>
      <c r="E27" s="67"/>
      <c r="F27" s="68"/>
      <c r="G27" s="61"/>
    </row>
    <row r="28" spans="1:7" ht="25.5" customHeight="1" x14ac:dyDescent="0.2">
      <c r="A28" s="66"/>
      <c r="B28" s="67"/>
      <c r="C28" s="67"/>
      <c r="D28" s="67"/>
      <c r="E28" s="67"/>
      <c r="F28" s="68"/>
      <c r="G28" s="61"/>
    </row>
    <row r="29" spans="1:7" ht="15" customHeight="1" x14ac:dyDescent="0.2">
      <c r="A29" s="69" t="s">
        <v>72</v>
      </c>
      <c r="B29" s="146">
        <f>F11</f>
        <v>0</v>
      </c>
      <c r="C29" s="147"/>
      <c r="D29" s="147"/>
      <c r="E29" s="147"/>
      <c r="F29" s="148"/>
    </row>
    <row r="30" spans="1:7" ht="15" customHeight="1" x14ac:dyDescent="0.2">
      <c r="A30" s="69" t="s">
        <v>94</v>
      </c>
      <c r="B30" s="146">
        <f>F19</f>
        <v>0</v>
      </c>
      <c r="C30" s="147"/>
      <c r="D30" s="147"/>
      <c r="E30" s="147"/>
      <c r="F30" s="148"/>
    </row>
    <row r="31" spans="1:7" ht="15" customHeight="1" thickBot="1" x14ac:dyDescent="0.25">
      <c r="A31" s="65" t="s">
        <v>95</v>
      </c>
      <c r="B31" s="149">
        <f>F26</f>
        <v>0</v>
      </c>
      <c r="C31" s="150"/>
      <c r="D31" s="150"/>
      <c r="E31" s="150"/>
      <c r="F31" s="151"/>
    </row>
    <row r="32" spans="1:7" ht="29.45" customHeight="1" thickTop="1" thickBot="1" x14ac:dyDescent="0.25">
      <c r="A32" s="70" t="s">
        <v>17</v>
      </c>
      <c r="B32" s="152">
        <f>SUM(B29:F31)</f>
        <v>0</v>
      </c>
      <c r="C32" s="153"/>
      <c r="D32" s="153"/>
      <c r="E32" s="153"/>
      <c r="F32" s="154"/>
    </row>
    <row r="33" spans="1:6" ht="29.25" customHeight="1" thickTop="1" x14ac:dyDescent="0.25">
      <c r="A33" s="71"/>
      <c r="B33" s="72"/>
      <c r="C33" s="72"/>
      <c r="D33" s="72"/>
      <c r="E33" s="72"/>
      <c r="F33" s="72"/>
    </row>
    <row r="34" spans="1:6" ht="15" x14ac:dyDescent="0.25">
      <c r="A34" s="71"/>
      <c r="B34" s="72"/>
      <c r="C34" s="72"/>
      <c r="D34" s="72"/>
      <c r="E34" s="72"/>
      <c r="F34" s="72"/>
    </row>
    <row r="35" spans="1:6" ht="15" x14ac:dyDescent="0.25">
      <c r="A35" s="45"/>
      <c r="B35" s="44"/>
      <c r="C35" s="45"/>
      <c r="D35" s="45"/>
      <c r="E35" s="73"/>
      <c r="F35" s="45"/>
    </row>
    <row r="38" spans="1:6" x14ac:dyDescent="0.2">
      <c r="D38" s="75"/>
    </row>
    <row r="39" spans="1:6" x14ac:dyDescent="0.2">
      <c r="D39" s="75"/>
    </row>
  </sheetData>
  <mergeCells count="19">
    <mergeCell ref="B30:F30"/>
    <mergeCell ref="B31:F31"/>
    <mergeCell ref="B32:F32"/>
    <mergeCell ref="F20:F21"/>
    <mergeCell ref="B23:C23"/>
    <mergeCell ref="B24:C24"/>
    <mergeCell ref="B25:C25"/>
    <mergeCell ref="A26:E26"/>
    <mergeCell ref="B29:F29"/>
    <mergeCell ref="A18:C18"/>
    <mergeCell ref="A19:E19"/>
    <mergeCell ref="A20:A21"/>
    <mergeCell ref="B20:C21"/>
    <mergeCell ref="D20:E21"/>
    <mergeCell ref="A17:C17"/>
    <mergeCell ref="A11:E11"/>
    <mergeCell ref="A14:C14"/>
    <mergeCell ref="A15:C15"/>
    <mergeCell ref="A16:C16"/>
  </mergeCells>
  <pageMargins left="0.7" right="0.7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REKAPITULACIJA</vt:lpstr>
      <vt:lpstr>FIKSNA TELEFONIJA</vt:lpstr>
      <vt:lpstr>MOBILNA TELEFONIJA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2025-03-11T06:57:55Z</dcterms:modified>
</cp:coreProperties>
</file>